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264" windowHeight="7812" activeTab="0"/>
  </bookViews>
  <sheets>
    <sheet name="Cash Flow Statement" sheetId="1" r:id="rId1"/>
  </sheets>
  <definedNames>
    <definedName name="FiscalYearStartDate">'Cash Flow Statement'!$B$4</definedName>
  </definedNames>
  <calcPr fullCalcOnLoad="1"/>
</workbook>
</file>

<file path=xl/sharedStrings.xml><?xml version="1.0" encoding="utf-8"?>
<sst xmlns="http://schemas.openxmlformats.org/spreadsheetml/2006/main" count="45" uniqueCount="40">
  <si>
    <t>Cash on Hand (beginning of month)</t>
  </si>
  <si>
    <t>Cash Sales</t>
  </si>
  <si>
    <t>Collections fm CR accounts</t>
  </si>
  <si>
    <t>Loan/ other cash inj.</t>
  </si>
  <si>
    <t>Total Cash Available (before cash out)</t>
  </si>
  <si>
    <t>Purchases (merchandise)</t>
  </si>
  <si>
    <t>Purchases (specify)</t>
  </si>
  <si>
    <t>Gross wages (exact withdrawal)</t>
  </si>
  <si>
    <t>Payroll expenses (taxes, etc.)</t>
  </si>
  <si>
    <t>Outside services</t>
  </si>
  <si>
    <t>Supplies (office &amp; oper.)</t>
  </si>
  <si>
    <t>Repairs &amp; maintenance</t>
  </si>
  <si>
    <t>Advertising</t>
  </si>
  <si>
    <t>Car, delivery &amp; travel</t>
  </si>
  <si>
    <t>Accounting &amp; legal</t>
  </si>
  <si>
    <t>Rent</t>
  </si>
  <si>
    <t>Telephone</t>
  </si>
  <si>
    <t>Utilities</t>
  </si>
  <si>
    <t>Insurance</t>
  </si>
  <si>
    <t>Taxes (real estate, etc.)</t>
  </si>
  <si>
    <t>Interest</t>
  </si>
  <si>
    <t>Other expenses (specify)</t>
  </si>
  <si>
    <t>Other (specify)</t>
  </si>
  <si>
    <t>Miscellaneous</t>
  </si>
  <si>
    <t>Loan principal payment</t>
  </si>
  <si>
    <t>Capital purchase (specify)</t>
  </si>
  <si>
    <t>Other startup costs</t>
  </si>
  <si>
    <t>Cash Position (end of month)</t>
  </si>
  <si>
    <t>Total</t>
  </si>
  <si>
    <t>Cash Receipts</t>
  </si>
  <si>
    <t>Cash Paid Out</t>
  </si>
  <si>
    <t>Cash Paid Out (Non P&amp;L)</t>
  </si>
  <si>
    <t>Total Cash Paid Out</t>
  </si>
  <si>
    <t>Fiscal year begins:</t>
  </si>
  <si>
    <t>EST</t>
  </si>
  <si>
    <t>Item EST</t>
  </si>
  <si>
    <r>
      <t xml:space="preserve">Cash Flow </t>
    </r>
    <r>
      <rPr>
        <b/>
        <sz val="28"/>
        <color indexed="63"/>
        <rFont val="Franklin Gothic Medium"/>
        <family val="2"/>
      </rPr>
      <t>Statement</t>
    </r>
  </si>
  <si>
    <t>(Pre) Startup</t>
  </si>
  <si>
    <t>Reserve and/or escrow</t>
  </si>
  <si>
    <t>Owners' withdrawal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</si>
</sst>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"/>
    <numFmt numFmtId="165" formatCode="dd"/>
    <numFmt numFmtId="166" formatCode="0_);\-0_)"/>
  </numFmts>
  <fonts count="45">
    <font>
      <sz val="10"/>
      <color theme="1" tint="0.14996999502182007"/>
      <name val="Franklin Gothic Medium"/>
      <family val="2"/>
    </font>
    <font>
      <sz val="11"/>
      <color indexed="8"/>
      <name val="Franklin Gothic Medium"/>
      <family val="2"/>
    </font>
    <font>
      <b/>
      <sz val="11"/>
      <color indexed="57"/>
      <name val="Franklin Gothic Medium"/>
      <family val="2"/>
    </font>
    <font>
      <sz val="10"/>
      <color indexed="63"/>
      <name val="Franklin Gothic Medium"/>
      <family val="2"/>
    </font>
    <font>
      <sz val="9"/>
      <color indexed="63"/>
      <name val="Franklin Gothic Medium"/>
      <family val="2"/>
    </font>
    <font>
      <sz val="10"/>
      <color indexed="8"/>
      <name val="Franklin Gothic Medium"/>
      <family val="2"/>
    </font>
    <font>
      <b/>
      <sz val="12"/>
      <color indexed="63"/>
      <name val="Franklin Gothic Medium"/>
      <family val="2"/>
    </font>
    <font>
      <b/>
      <sz val="28"/>
      <color indexed="63"/>
      <name val="Franklin Gothic Medium"/>
      <family val="2"/>
    </font>
    <font>
      <sz val="14"/>
      <color indexed="63"/>
      <name val="Franklin Gothic Medium"/>
      <family val="2"/>
    </font>
    <font>
      <sz val="10"/>
      <color indexed="23"/>
      <name val="Franklin Gothic Medium"/>
      <family val="2"/>
    </font>
    <font>
      <sz val="11"/>
      <color indexed="9"/>
      <name val="Franklin Gothic Medium"/>
      <family val="2"/>
    </font>
    <font>
      <sz val="11"/>
      <color indexed="20"/>
      <name val="Franklin Gothic Medium"/>
      <family val="2"/>
    </font>
    <font>
      <b/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17"/>
      <name val="Franklin Gothic Medium"/>
      <family val="2"/>
    </font>
    <font>
      <sz val="11"/>
      <color indexed="63"/>
      <name val="Franklin Gothic Medium"/>
      <family val="2"/>
    </font>
    <font>
      <sz val="12"/>
      <color indexed="63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62"/>
      <name val="Franklin Gothic Medium"/>
      <family val="2"/>
    </font>
    <font>
      <sz val="11"/>
      <color indexed="52"/>
      <name val="Franklin Gothic Medium"/>
      <family val="2"/>
    </font>
    <font>
      <sz val="18"/>
      <color indexed="63"/>
      <name val="Franklin Gothic Medium"/>
      <family val="2"/>
    </font>
    <font>
      <sz val="11"/>
      <color indexed="60"/>
      <name val="Franklin Gothic Medium"/>
      <family val="2"/>
    </font>
    <font>
      <b/>
      <sz val="28"/>
      <color indexed="49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10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sz val="11"/>
      <color rgb="FF9C0006"/>
      <name val="Franklin Gothic Medium"/>
      <family val="2"/>
    </font>
    <font>
      <b/>
      <sz val="11"/>
      <color rgb="FFFA7D00"/>
      <name val="Franklin Gothic Medium"/>
      <family val="2"/>
    </font>
    <font>
      <b/>
      <sz val="11"/>
      <color theme="0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006100"/>
      <name val="Franklin Gothic Medium"/>
      <family val="2"/>
    </font>
    <font>
      <sz val="11"/>
      <color theme="1" tint="0.1497499942779541"/>
      <name val="Franklin Gothic Medium"/>
      <family val="2"/>
    </font>
    <font>
      <sz val="12"/>
      <color theme="3"/>
      <name val="Franklin Gothic Medium"/>
      <family val="2"/>
    </font>
    <font>
      <sz val="11"/>
      <color theme="1" tint="0.14993999898433685"/>
      <name val="Franklin Gothic Medium"/>
      <family val="2"/>
    </font>
    <font>
      <b/>
      <sz val="11"/>
      <color theme="3"/>
      <name val="Franklin Gothic Medium"/>
      <family val="2"/>
    </font>
    <font>
      <sz val="11"/>
      <color rgb="FF3F3F76"/>
      <name val="Franklin Gothic Medium"/>
      <family val="2"/>
    </font>
    <font>
      <sz val="11"/>
      <color rgb="FFFA7D00"/>
      <name val="Franklin Gothic Medium"/>
      <family val="2"/>
    </font>
    <font>
      <sz val="18"/>
      <color theme="1" tint="0.14996999502182007"/>
      <name val="Franklin Gothic Medium"/>
      <family val="2"/>
    </font>
    <font>
      <sz val="11"/>
      <color rgb="FF9C6500"/>
      <name val="Franklin Gothic Medium"/>
      <family val="2"/>
    </font>
    <font>
      <b/>
      <sz val="11"/>
      <color rgb="FF3F3F3F"/>
      <name val="Franklin Gothic Medium"/>
      <family val="2"/>
    </font>
    <font>
      <b/>
      <sz val="28"/>
      <color theme="4"/>
      <name val="Franklin Gothic Medium"/>
      <family val="2"/>
    </font>
    <font>
      <b/>
      <sz val="11"/>
      <color theme="1"/>
      <name val="Franklin Gothic Medium"/>
      <family val="2"/>
    </font>
    <font>
      <sz val="11"/>
      <color rgb="FFFF0000"/>
      <name val="Franklin Gothic Medium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>
        <color theme="0" tint="-0.3499799966812134"/>
      </left>
      <right style="dotted">
        <color theme="0" tint="-0.3499799966812134"/>
      </right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theme="0" tint="-0.3499799966812134"/>
      </left>
      <right style="dotted">
        <color theme="0" tint="-0.3499799966812134"/>
      </right>
      <top/>
      <bottom style="medium">
        <color theme="4" tint="0.399949997663497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3" applyNumberFormat="0" applyFill="0" applyAlignment="0" applyProtection="0"/>
    <xf numFmtId="164" fontId="39" fillId="0" borderId="4">
      <alignment horizontal="right" vertical="center" wrapText="1" indent="1"/>
      <protection/>
    </xf>
    <xf numFmtId="0" fontId="40" fillId="31" borderId="0" applyNumberFormat="0" applyBorder="0" applyAlignment="0" applyProtection="0"/>
    <xf numFmtId="0" fontId="3" fillId="32" borderId="5" applyNumberFormat="0" applyFont="0" applyAlignment="0" applyProtection="0"/>
    <xf numFmtId="0" fontId="41" fillId="27" borderId="6" applyNumberFormat="0" applyAlignment="0" applyProtection="0"/>
    <xf numFmtId="9" fontId="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66" fontId="3" fillId="33" borderId="8" applyFont="0" applyAlignment="0">
      <protection/>
    </xf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42" fillId="0" borderId="9" xfId="59" applyBorder="1" applyAlignment="1">
      <alignment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horizontal="right"/>
    </xf>
    <xf numFmtId="0" fontId="0" fillId="34" borderId="9" xfId="0" applyFill="1" applyBorder="1" applyAlignment="1">
      <alignment vertical="center"/>
    </xf>
    <xf numFmtId="0" fontId="8" fillId="0" borderId="9" xfId="48" applyFont="1" applyBorder="1" applyAlignment="1">
      <alignment/>
    </xf>
    <xf numFmtId="3" fontId="4" fillId="0" borderId="9" xfId="0" applyNumberFormat="1" applyFont="1" applyFill="1" applyBorder="1" applyAlignment="1">
      <alignment horizontal="right" wrapText="1" indent="1"/>
    </xf>
    <xf numFmtId="164" fontId="39" fillId="0" borderId="9" xfId="54" applyBorder="1">
      <alignment horizontal="right" vertical="center" wrapText="1" indent="1"/>
      <protection/>
    </xf>
    <xf numFmtId="164" fontId="6" fillId="34" borderId="9" xfId="0" applyNumberFormat="1" applyFont="1" applyFill="1" applyBorder="1" applyAlignment="1">
      <alignment horizontal="right" vertical="center" wrapText="1" indent="1"/>
    </xf>
    <xf numFmtId="3" fontId="6" fillId="0" borderId="9" xfId="0" applyNumberFormat="1" applyFont="1" applyFill="1" applyBorder="1" applyAlignment="1">
      <alignment horizontal="right" vertical="center" wrapText="1" indent="1"/>
    </xf>
    <xf numFmtId="0" fontId="0" fillId="0" borderId="9" xfId="0" applyFill="1" applyBorder="1" applyAlignment="1">
      <alignment vertical="center"/>
    </xf>
    <xf numFmtId="14" fontId="3" fillId="0" borderId="9" xfId="0" applyNumberFormat="1" applyFont="1" applyBorder="1" applyAlignment="1">
      <alignment horizontal="left" vertical="center" indent="1"/>
    </xf>
    <xf numFmtId="3" fontId="3" fillId="0" borderId="9" xfId="0" applyNumberFormat="1" applyFont="1" applyFill="1" applyBorder="1" applyAlignment="1">
      <alignment horizontal="right" wrapText="1" indent="1"/>
    </xf>
    <xf numFmtId="165" fontId="3" fillId="0" borderId="9" xfId="0" applyNumberFormat="1" applyFont="1" applyFill="1" applyBorder="1" applyAlignment="1">
      <alignment horizontal="right" wrapText="1" indent="1"/>
    </xf>
    <xf numFmtId="165" fontId="4" fillId="34" borderId="9" xfId="0" applyNumberFormat="1" applyFont="1" applyFill="1" applyBorder="1" applyAlignment="1">
      <alignment horizontal="right" wrapText="1" indent="1"/>
    </xf>
    <xf numFmtId="165" fontId="4" fillId="0" borderId="9" xfId="0" applyNumberFormat="1" applyFont="1" applyFill="1" applyBorder="1" applyAlignment="1">
      <alignment horizontal="right" wrapText="1" indent="1"/>
    </xf>
    <xf numFmtId="166" fontId="33" fillId="0" borderId="9" xfId="48" applyNumberFormat="1" applyFill="1" applyBorder="1" applyAlignment="1">
      <alignment horizontal="left" vertical="center"/>
    </xf>
    <xf numFmtId="166" fontId="3" fillId="0" borderId="9" xfId="0" applyNumberFormat="1" applyFont="1" applyFill="1" applyBorder="1" applyAlignment="1">
      <alignment horizontal="right" vertical="center"/>
    </xf>
    <xf numFmtId="166" fontId="3" fillId="34" borderId="9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vertical="center"/>
    </xf>
    <xf numFmtId="0" fontId="33" fillId="0" borderId="9" xfId="48" applyBorder="1" applyAlignment="1">
      <alignment vertical="center"/>
    </xf>
    <xf numFmtId="166" fontId="9" fillId="0" borderId="9" xfId="0" applyNumberFormat="1" applyFont="1" applyBorder="1" applyAlignment="1">
      <alignment horizontal="left" vertical="center" indent="1"/>
    </xf>
    <xf numFmtId="166" fontId="0" fillId="0" borderId="9" xfId="0" applyNumberFormat="1" applyBorder="1" applyAlignment="1">
      <alignment horizontal="right" vertical="center"/>
    </xf>
    <xf numFmtId="166" fontId="0" fillId="34" borderId="9" xfId="0" applyNumberFormat="1" applyFill="1" applyBorder="1" applyAlignment="1">
      <alignment vertical="center"/>
    </xf>
    <xf numFmtId="166" fontId="0" fillId="0" borderId="9" xfId="0" applyNumberFormat="1" applyBorder="1" applyAlignment="1">
      <alignment vertical="center"/>
    </xf>
    <xf numFmtId="166" fontId="5" fillId="0" borderId="9" xfId="0" applyNumberFormat="1" applyFont="1" applyBorder="1" applyAlignment="1">
      <alignment horizontal="left" vertical="center" indent="1"/>
    </xf>
    <xf numFmtId="166" fontId="33" fillId="35" borderId="9" xfId="48" applyNumberFormat="1" applyFill="1" applyBorder="1" applyAlignment="1">
      <alignment horizontal="left" vertical="center"/>
    </xf>
    <xf numFmtId="166" fontId="3" fillId="33" borderId="9" xfId="61" applyFont="1" applyBorder="1" applyAlignment="1">
      <alignment vertical="center"/>
      <protection/>
    </xf>
    <xf numFmtId="166" fontId="3" fillId="34" borderId="9" xfId="0" applyNumberFormat="1" applyFont="1" applyFill="1" applyBorder="1" applyAlignment="1">
      <alignment vertical="center"/>
    </xf>
    <xf numFmtId="0" fontId="0" fillId="0" borderId="9" xfId="0" applyBorder="1" applyAlignment="1">
      <alignment horizontal="center"/>
    </xf>
    <xf numFmtId="0" fontId="33" fillId="0" borderId="9" xfId="48" applyBorder="1" applyAlignment="1">
      <alignment horizontal="left"/>
    </xf>
    <xf numFmtId="0" fontId="9" fillId="0" borderId="9" xfId="0" applyFont="1" applyFill="1" applyBorder="1" applyAlignment="1">
      <alignment horizontal="left" vertical="center" indent="1"/>
    </xf>
    <xf numFmtId="166" fontId="0" fillId="0" borderId="9" xfId="0" applyNumberFormat="1" applyFont="1" applyFill="1" applyBorder="1" applyAlignment="1">
      <alignment horizontal="right" vertical="center"/>
    </xf>
    <xf numFmtId="3" fontId="0" fillId="34" borderId="9" xfId="0" applyNumberFormat="1" applyFont="1" applyFill="1" applyBorder="1" applyAlignment="1">
      <alignment vertical="center"/>
    </xf>
    <xf numFmtId="166" fontId="0" fillId="0" borderId="9" xfId="0" applyNumberFormat="1" applyFont="1" applyFill="1" applyBorder="1" applyAlignment="1">
      <alignment vertical="center"/>
    </xf>
    <xf numFmtId="3" fontId="0" fillId="0" borderId="9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 indent="1"/>
    </xf>
    <xf numFmtId="166" fontId="0" fillId="0" borderId="9" xfId="0" applyNumberFormat="1" applyFont="1" applyFill="1" applyBorder="1" applyAlignment="1">
      <alignment vertical="center"/>
    </xf>
    <xf numFmtId="166" fontId="0" fillId="34" borderId="9" xfId="0" applyNumberForma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166" fontId="0" fillId="34" borderId="9" xfId="0" applyNumberFormat="1" applyFont="1" applyFill="1" applyBorder="1" applyAlignment="1">
      <alignment vertical="center"/>
    </xf>
    <xf numFmtId="166" fontId="0" fillId="34" borderId="9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0" fillId="0" borderId="9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onth" xfId="54"/>
    <cellStyle name="Neutral" xfId="55"/>
    <cellStyle name="Note" xfId="56"/>
    <cellStyle name="Output" xfId="57"/>
    <cellStyle name="Percent" xfId="58"/>
    <cellStyle name="Title" xfId="59"/>
    <cellStyle name="Total" xfId="60"/>
    <cellStyle name="Totals" xfId="61"/>
    <cellStyle name="Warning Text" xfId="62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1" tint="0.14996999502182007"/>
      </font>
    </dxf>
    <dxf>
      <border>
        <left/>
        <right/>
        <top/>
        <bottom/>
      </border>
    </dxf>
    <dxf>
      <font>
        <b val="0"/>
        <i val="0"/>
        <color theme="1" tint="0.34999001026153564"/>
      </font>
    </dxf>
    <dxf>
      <font>
        <b val="0"/>
        <i val="0"/>
        <color theme="1" tint="0.14996999502182007"/>
      </font>
      <fill>
        <patternFill patternType="solid">
          <bgColor theme="4" tint="0.7999799847602844"/>
        </patternFill>
      </fill>
      <border>
        <top/>
        <bottom style="medium">
          <color theme="4" tint="0.3999499976634979"/>
        </bottom>
      </border>
    </dxf>
    <dxf>
      <font>
        <b val="0"/>
        <i val="0"/>
        <color theme="1" tint="0.14996999502182007"/>
      </font>
    </dxf>
    <dxf>
      <font>
        <color theme="1" tint="0.49998000264167786"/>
      </font>
      <border>
        <left style="thin">
          <color theme="0" tint="-0.3499799966812134"/>
        </left>
        <right style="thin">
          <color theme="0" tint="-0.3499799966812134"/>
        </right>
        <top style="dotted">
          <color theme="0" tint="-0.3499799966812134"/>
        </top>
        <bottom style="dotted">
          <color theme="0" tint="-0.3499799966812134"/>
        </bottom>
      </border>
    </dxf>
    <dxf>
      <font>
        <color rgb="FFFF0000"/>
      </font>
      <border/>
    </dxf>
  </dxfs>
  <tableStyles count="1" defaultTableStyle="Cash Receipts" defaultPivotStyle="PivotStyleLight16">
    <tableStyle name="Cash Receipts" pivot="0" count="7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TotalCell" dxfId="4"/>
      <tableStyleElement type="lastTotalCell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ash Flow Statemen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009D00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B1:S48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B14" sqref="B14:S14"/>
    </sheetView>
  </sheetViews>
  <sheetFormatPr defaultColWidth="9.00390625" defaultRowHeight="17.25" customHeight="1"/>
  <cols>
    <col min="1" max="1" width="2.25390625" style="2" customWidth="1"/>
    <col min="2" max="2" width="32.625" style="2" customWidth="1"/>
    <col min="3" max="3" width="2.875" style="2" customWidth="1"/>
    <col min="4" max="4" width="9.375" style="2" customWidth="1"/>
    <col min="5" max="16" width="9.625" style="2" customWidth="1"/>
    <col min="17" max="17" width="2.875" style="2" customWidth="1"/>
    <col min="18" max="16384" width="8.75390625" style="2" customWidth="1"/>
  </cols>
  <sheetData>
    <row r="1" spans="2:5" ht="42" customHeight="1">
      <c r="B1" s="1" t="s">
        <v>36</v>
      </c>
      <c r="E1" s="3"/>
    </row>
    <row r="2" ht="22.5" customHeight="1">
      <c r="Q2" s="4"/>
    </row>
    <row r="3" spans="2:19" ht="25.5" customHeight="1">
      <c r="B3" s="5" t="s">
        <v>33</v>
      </c>
      <c r="D3" s="6" t="s">
        <v>37</v>
      </c>
      <c r="E3" s="7" t="str">
        <f>UPPER(TEXT(FiscalYearStartDate,"mmm"))</f>
        <v>JAN</v>
      </c>
      <c r="F3" s="7" t="str">
        <f>UPPER(TEXT(EOMONTH(FiscalYearStartDate,1),"mmm"))</f>
        <v>FEB</v>
      </c>
      <c r="G3" s="7" t="str">
        <f>UPPER(TEXT(EOMONTH(FiscalYearStartDate,2),"mmm"))</f>
        <v>MAR</v>
      </c>
      <c r="H3" s="7" t="str">
        <f>UPPER(TEXT(EOMONTH(FiscalYearStartDate,3),"mmm"))</f>
        <v>APR</v>
      </c>
      <c r="I3" s="7" t="str">
        <f>UPPER(TEXT(EOMONTH(FiscalYearStartDate,4),"mmm"))</f>
        <v>MAY</v>
      </c>
      <c r="J3" s="7" t="str">
        <f>UPPER(TEXT(EOMONTH(FiscalYearStartDate,5),"mmm"))</f>
        <v>JUN</v>
      </c>
      <c r="K3" s="7" t="str">
        <f>UPPER(TEXT(EOMONTH(FiscalYearStartDate,6),"mmm"))</f>
        <v>JUL</v>
      </c>
      <c r="L3" s="7" t="str">
        <f>UPPER(TEXT(EOMONTH(FiscalYearStartDate,7),"mmm"))</f>
        <v>AUG</v>
      </c>
      <c r="M3" s="7" t="str">
        <f>UPPER(TEXT(EOMONTH(FiscalYearStartDate,8),"mmm"))</f>
        <v>SEP</v>
      </c>
      <c r="N3" s="7" t="str">
        <f>UPPER(TEXT(EOMONTH(FiscalYearStartDate,9),"mmm"))</f>
        <v>OCT</v>
      </c>
      <c r="O3" s="7" t="str">
        <f>UPPER(TEXT(EOMONTH(FiscalYearStartDate,10),"mmm"))</f>
        <v>NOV</v>
      </c>
      <c r="P3" s="7" t="str">
        <f>UPPER(TEXT(EOMONTH(FiscalYearStartDate,11),"mmm"))</f>
        <v>DEC</v>
      </c>
      <c r="Q3" s="8"/>
      <c r="R3" s="9" t="s">
        <v>28</v>
      </c>
      <c r="S3" s="10"/>
    </row>
    <row r="4" spans="2:19" ht="12.75" customHeight="1">
      <c r="B4" s="11">
        <v>40913</v>
      </c>
      <c r="D4" s="12" t="s">
        <v>34</v>
      </c>
      <c r="E4" s="13">
        <f>FiscalYearStartDate</f>
        <v>40913</v>
      </c>
      <c r="F4" s="13">
        <f aca="true" t="shared" si="0" ref="F4:P4">EOMONTH(E4,0)+DAY(FiscalYearStartDate)</f>
        <v>40944</v>
      </c>
      <c r="G4" s="13">
        <f t="shared" si="0"/>
        <v>40973</v>
      </c>
      <c r="H4" s="13">
        <f t="shared" si="0"/>
        <v>41004</v>
      </c>
      <c r="I4" s="13">
        <f t="shared" si="0"/>
        <v>41034</v>
      </c>
      <c r="J4" s="13">
        <f t="shared" si="0"/>
        <v>41065</v>
      </c>
      <c r="K4" s="13">
        <f t="shared" si="0"/>
        <v>41095</v>
      </c>
      <c r="L4" s="13">
        <f t="shared" si="0"/>
        <v>41126</v>
      </c>
      <c r="M4" s="13">
        <f t="shared" si="0"/>
        <v>41157</v>
      </c>
      <c r="N4" s="13">
        <f t="shared" si="0"/>
        <v>41187</v>
      </c>
      <c r="O4" s="13">
        <f t="shared" si="0"/>
        <v>41218</v>
      </c>
      <c r="P4" s="13">
        <f t="shared" si="0"/>
        <v>41248</v>
      </c>
      <c r="Q4" s="14"/>
      <c r="R4" s="6" t="s">
        <v>35</v>
      </c>
      <c r="S4" s="10"/>
    </row>
    <row r="5" spans="2:19" ht="17.25" customHeight="1">
      <c r="B5" s="11"/>
      <c r="D5" s="12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4"/>
      <c r="R5" s="6"/>
      <c r="S5" s="10"/>
    </row>
    <row r="6" spans="2:19" ht="17.25" customHeight="1">
      <c r="B6" s="16" t="s">
        <v>0</v>
      </c>
      <c r="D6" s="17">
        <v>100</v>
      </c>
      <c r="E6" s="17">
        <f>D48</f>
        <v>100</v>
      </c>
      <c r="F6" s="17" t="e">
        <f>E13E48</f>
        <v>#NAME?</v>
      </c>
      <c r="G6" s="17" t="e">
        <f aca="true" t="shared" si="1" ref="G6:P6">F48</f>
        <v>#NAME?</v>
      </c>
      <c r="H6" s="17" t="e">
        <f t="shared" si="1"/>
        <v>#NAME?</v>
      </c>
      <c r="I6" s="17" t="e">
        <f t="shared" si="1"/>
        <v>#NAME?</v>
      </c>
      <c r="J6" s="17" t="e">
        <f t="shared" si="1"/>
        <v>#NAME?</v>
      </c>
      <c r="K6" s="17" t="e">
        <f t="shared" si="1"/>
        <v>#NAME?</v>
      </c>
      <c r="L6" s="17" t="e">
        <f t="shared" si="1"/>
        <v>#NAME?</v>
      </c>
      <c r="M6" s="17" t="e">
        <f t="shared" si="1"/>
        <v>#NAME?</v>
      </c>
      <c r="N6" s="17" t="e">
        <f t="shared" si="1"/>
        <v>#NAME?</v>
      </c>
      <c r="O6" s="17" t="e">
        <f t="shared" si="1"/>
        <v>#NAME?</v>
      </c>
      <c r="P6" s="17" t="e">
        <f t="shared" si="1"/>
        <v>#NAME?</v>
      </c>
      <c r="Q6" s="18"/>
      <c r="R6" s="17" t="e">
        <f>P6</f>
        <v>#NAME?</v>
      </c>
      <c r="S6" s="19"/>
    </row>
    <row r="7" ht="17.25" customHeight="1">
      <c r="Q7" s="4"/>
    </row>
    <row r="8" spans="2:17" ht="17.25" customHeight="1">
      <c r="B8" s="20" t="s">
        <v>29</v>
      </c>
      <c r="Q8" s="4"/>
    </row>
    <row r="9" spans="2:18" ht="17.25" customHeight="1">
      <c r="B9" s="21" t="s">
        <v>1</v>
      </c>
      <c r="C9" s="4"/>
      <c r="D9" s="22"/>
      <c r="E9" s="22">
        <v>125</v>
      </c>
      <c r="F9" s="22">
        <v>120</v>
      </c>
      <c r="G9" s="22">
        <v>130</v>
      </c>
      <c r="H9" s="22">
        <v>100</v>
      </c>
      <c r="I9" s="22"/>
      <c r="J9" s="22"/>
      <c r="K9" s="22"/>
      <c r="L9" s="22"/>
      <c r="M9" s="22"/>
      <c r="N9" s="22"/>
      <c r="O9" s="22"/>
      <c r="P9" s="22"/>
      <c r="Q9" s="23"/>
      <c r="R9" s="24">
        <f>SUM('Cash Flow Statement'!$D9:$P9)</f>
        <v>475</v>
      </c>
    </row>
    <row r="10" spans="2:18" ht="17.25" customHeight="1">
      <c r="B10" s="21" t="s">
        <v>2</v>
      </c>
      <c r="C10" s="4"/>
      <c r="D10" s="22"/>
      <c r="E10" s="22"/>
      <c r="F10" s="22"/>
      <c r="G10" s="22"/>
      <c r="H10" s="22">
        <v>75</v>
      </c>
      <c r="I10" s="22">
        <v>45</v>
      </c>
      <c r="J10" s="22"/>
      <c r="K10" s="22"/>
      <c r="L10" s="22"/>
      <c r="M10" s="22"/>
      <c r="N10" s="22"/>
      <c r="O10" s="22"/>
      <c r="P10" s="22"/>
      <c r="Q10" s="23"/>
      <c r="R10" s="24">
        <f>SUM('Cash Flow Statement'!$D10:$P10)</f>
        <v>120</v>
      </c>
    </row>
    <row r="11" spans="2:18" ht="17.25" customHeight="1">
      <c r="B11" s="21" t="s">
        <v>3</v>
      </c>
      <c r="C11" s="4"/>
      <c r="D11" s="22"/>
      <c r="E11" s="22">
        <v>50</v>
      </c>
      <c r="F11" s="22">
        <v>50</v>
      </c>
      <c r="G11" s="22">
        <v>50</v>
      </c>
      <c r="H11" s="22">
        <v>50</v>
      </c>
      <c r="I11" s="22"/>
      <c r="J11" s="22"/>
      <c r="K11" s="22"/>
      <c r="L11" s="22"/>
      <c r="M11" s="22"/>
      <c r="N11" s="22"/>
      <c r="O11" s="22"/>
      <c r="P11" s="22"/>
      <c r="Q11" s="23"/>
      <c r="R11" s="24">
        <f>SUM('Cash Flow Statement'!$D11:$P11)</f>
        <v>200</v>
      </c>
    </row>
    <row r="12" spans="2:18" ht="17.25" customHeight="1">
      <c r="B12" s="25" t="s">
        <v>28</v>
      </c>
      <c r="C12" s="4"/>
      <c r="D12" s="24">
        <f aca="true" t="shared" si="2" ref="D12:P12">SUBTOTAL(109,D9:D11)</f>
        <v>0</v>
      </c>
      <c r="E12" s="24">
        <f t="shared" si="2"/>
        <v>175</v>
      </c>
      <c r="F12" s="24">
        <f t="shared" si="2"/>
        <v>170</v>
      </c>
      <c r="G12" s="24">
        <f t="shared" si="2"/>
        <v>180</v>
      </c>
      <c r="H12" s="24">
        <f t="shared" si="2"/>
        <v>225</v>
      </c>
      <c r="I12" s="24">
        <f t="shared" si="2"/>
        <v>45</v>
      </c>
      <c r="J12" s="24">
        <f t="shared" si="2"/>
        <v>0</v>
      </c>
      <c r="K12" s="24">
        <f t="shared" si="2"/>
        <v>0</v>
      </c>
      <c r="L12" s="24">
        <f t="shared" si="2"/>
        <v>0</v>
      </c>
      <c r="M12" s="24">
        <f t="shared" si="2"/>
        <v>0</v>
      </c>
      <c r="N12" s="24">
        <f t="shared" si="2"/>
        <v>0</v>
      </c>
      <c r="O12" s="24">
        <f t="shared" si="2"/>
        <v>0</v>
      </c>
      <c r="P12" s="24">
        <f t="shared" si="2"/>
        <v>0</v>
      </c>
      <c r="Q12" s="23"/>
      <c r="R12" s="24">
        <f>SUBTOTAL(109,R9:R11)</f>
        <v>795</v>
      </c>
    </row>
    <row r="13" spans="2:18" ht="17.25" customHeight="1">
      <c r="B13" s="26" t="s">
        <v>4</v>
      </c>
      <c r="C13" s="4"/>
      <c r="D13" s="27">
        <f>D6+SUM('Cash Flow Statement'!$D$9:$D$11)</f>
        <v>100</v>
      </c>
      <c r="E13" s="27">
        <f>E6+SUM('Cash Flow Statement'!$E$9:$E$11)</f>
        <v>275</v>
      </c>
      <c r="F13" s="27" t="e">
        <f>F6+SUM('Cash Flow Statement'!$F$9:$F$11)</f>
        <v>#NAME?</v>
      </c>
      <c r="G13" s="27" t="e">
        <f>G6+SUM('Cash Flow Statement'!$G$9:$G$11)</f>
        <v>#NAME?</v>
      </c>
      <c r="H13" s="27" t="e">
        <f>H6+SUM('Cash Flow Statement'!$H$9:$H$11)</f>
        <v>#NAME?</v>
      </c>
      <c r="I13" s="27" t="e">
        <f>I6+SUM('Cash Flow Statement'!$I$9:$I$11)</f>
        <v>#NAME?</v>
      </c>
      <c r="J13" s="27" t="e">
        <f>J6+SUM('Cash Flow Statement'!$J$9:$J$11)</f>
        <v>#NAME?</v>
      </c>
      <c r="K13" s="27" t="e">
        <f>K6+SUM('Cash Flow Statement'!$K$9:$K$11)</f>
        <v>#NAME?</v>
      </c>
      <c r="L13" s="27" t="e">
        <f>L6+SUM('Cash Flow Statement'!$L$9:$L$11)</f>
        <v>#NAME?</v>
      </c>
      <c r="M13" s="27" t="e">
        <f>M6+SUM('Cash Flow Statement'!$M$9:$M$11)</f>
        <v>#NAME?</v>
      </c>
      <c r="N13" s="27" t="e">
        <f>N6+SUM('Cash Flow Statement'!$N$9:$N$11)</f>
        <v>#NAME?</v>
      </c>
      <c r="O13" s="27" t="e">
        <f>O6+SUM('Cash Flow Statement'!$O$9:$O$11)</f>
        <v>#NAME?</v>
      </c>
      <c r="P13" s="27" t="e">
        <f>P6+SUM('Cash Flow Statement'!$P$9:$P$11)</f>
        <v>#NAME?</v>
      </c>
      <c r="Q13" s="28"/>
      <c r="R13" s="27" t="e">
        <f>R6+SUM('Cash Flow Statement'!$R$9:$R$11)</f>
        <v>#NAME?</v>
      </c>
    </row>
    <row r="14" spans="2:19" ht="17.25" customHeight="1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2:17" ht="17.25" customHeight="1">
      <c r="B15" s="30" t="s">
        <v>30</v>
      </c>
      <c r="C15" s="4"/>
      <c r="Q15" s="4"/>
    </row>
    <row r="16" spans="2:19" ht="17.25" customHeight="1">
      <c r="B16" s="31" t="s">
        <v>5</v>
      </c>
      <c r="C16" s="4"/>
      <c r="D16" s="32"/>
      <c r="E16" s="32">
        <v>400</v>
      </c>
      <c r="F16" s="32"/>
      <c r="G16" s="32">
        <v>226</v>
      </c>
      <c r="H16" s="32"/>
      <c r="I16" s="32"/>
      <c r="J16" s="32"/>
      <c r="K16" s="32"/>
      <c r="L16" s="32"/>
      <c r="M16" s="32"/>
      <c r="N16" s="32"/>
      <c r="O16" s="32"/>
      <c r="P16" s="32"/>
      <c r="Q16" s="33"/>
      <c r="R16" s="34">
        <f>SUM('Cash Flow Statement'!$D16:$P16)</f>
        <v>626</v>
      </c>
      <c r="S16" s="35"/>
    </row>
    <row r="17" spans="2:19" ht="17.25" customHeight="1">
      <c r="B17" s="31" t="s">
        <v>6</v>
      </c>
      <c r="C17" s="4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3"/>
      <c r="R17" s="34">
        <f>SUM('Cash Flow Statement'!$D17:$P17)</f>
        <v>0</v>
      </c>
      <c r="S17" s="35"/>
    </row>
    <row r="18" spans="2:19" ht="17.25" customHeight="1">
      <c r="B18" s="31" t="s">
        <v>6</v>
      </c>
      <c r="C18" s="4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3"/>
      <c r="R18" s="34">
        <f>SUM('Cash Flow Statement'!$D18:$P18)</f>
        <v>0</v>
      </c>
      <c r="S18" s="35"/>
    </row>
    <row r="19" spans="2:19" ht="17.25" customHeight="1">
      <c r="B19" s="31" t="s">
        <v>7</v>
      </c>
      <c r="C19" s="4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3"/>
      <c r="R19" s="34">
        <f>SUM('Cash Flow Statement'!$D19:$P19)</f>
        <v>0</v>
      </c>
      <c r="S19" s="35"/>
    </row>
    <row r="20" spans="2:19" ht="17.25" customHeight="1">
      <c r="B20" s="31" t="s">
        <v>8</v>
      </c>
      <c r="C20" s="4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34">
        <f>SUM('Cash Flow Statement'!$D20:$P20)</f>
        <v>0</v>
      </c>
      <c r="S20" s="35"/>
    </row>
    <row r="21" spans="2:19" ht="17.25" customHeight="1">
      <c r="B21" s="31" t="s">
        <v>9</v>
      </c>
      <c r="C21" s="4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3"/>
      <c r="R21" s="34">
        <f>SUM('Cash Flow Statement'!$D21:$P21)</f>
        <v>0</v>
      </c>
      <c r="S21" s="35"/>
    </row>
    <row r="22" spans="2:19" ht="17.25" customHeight="1">
      <c r="B22" s="31" t="s">
        <v>10</v>
      </c>
      <c r="C22" s="4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3"/>
      <c r="R22" s="34">
        <f>SUM('Cash Flow Statement'!$D22:$P22)</f>
        <v>0</v>
      </c>
      <c r="S22" s="35"/>
    </row>
    <row r="23" spans="2:19" ht="17.25" customHeight="1">
      <c r="B23" s="31" t="s">
        <v>11</v>
      </c>
      <c r="C23" s="4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4">
        <f>SUM('Cash Flow Statement'!$D23:$P23)</f>
        <v>0</v>
      </c>
      <c r="S23" s="35"/>
    </row>
    <row r="24" spans="2:19" ht="17.25" customHeight="1">
      <c r="B24" s="31" t="s">
        <v>12</v>
      </c>
      <c r="C24" s="4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4">
        <f>SUM('Cash Flow Statement'!$D24:$P24)</f>
        <v>0</v>
      </c>
      <c r="S24" s="35"/>
    </row>
    <row r="25" spans="2:19" ht="17.25" customHeight="1">
      <c r="B25" s="31" t="s">
        <v>13</v>
      </c>
      <c r="C25" s="4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4">
        <f>SUM('Cash Flow Statement'!$D25:$P25)</f>
        <v>0</v>
      </c>
      <c r="S25" s="35"/>
    </row>
    <row r="26" spans="2:19" ht="17.25" customHeight="1">
      <c r="B26" s="31" t="s">
        <v>14</v>
      </c>
      <c r="C26" s="4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3"/>
      <c r="R26" s="34">
        <f>SUM('Cash Flow Statement'!$D26:$P26)</f>
        <v>0</v>
      </c>
      <c r="S26" s="35"/>
    </row>
    <row r="27" spans="2:19" ht="17.25" customHeight="1">
      <c r="B27" s="31" t="s">
        <v>15</v>
      </c>
      <c r="C27" s="4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3"/>
      <c r="R27" s="34">
        <f>SUM('Cash Flow Statement'!$D27:$P27)</f>
        <v>0</v>
      </c>
      <c r="S27" s="35"/>
    </row>
    <row r="28" spans="2:19" ht="17.25" customHeight="1">
      <c r="B28" s="31" t="s">
        <v>16</v>
      </c>
      <c r="C28" s="4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3"/>
      <c r="R28" s="34">
        <f>SUM('Cash Flow Statement'!$D28:$P28)</f>
        <v>0</v>
      </c>
      <c r="S28" s="35"/>
    </row>
    <row r="29" spans="2:19" ht="17.25" customHeight="1">
      <c r="B29" s="31" t="s">
        <v>17</v>
      </c>
      <c r="C29" s="4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3"/>
      <c r="R29" s="34">
        <f>SUM('Cash Flow Statement'!$D29:$P29)</f>
        <v>0</v>
      </c>
      <c r="S29" s="35"/>
    </row>
    <row r="30" spans="2:19" ht="17.25" customHeight="1">
      <c r="B30" s="31" t="s">
        <v>18</v>
      </c>
      <c r="C30" s="4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3"/>
      <c r="R30" s="34">
        <f>SUM('Cash Flow Statement'!$D30:$P30)</f>
        <v>0</v>
      </c>
      <c r="S30" s="35"/>
    </row>
    <row r="31" spans="2:19" ht="17.25" customHeight="1">
      <c r="B31" s="31" t="s">
        <v>19</v>
      </c>
      <c r="C31" s="4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3"/>
      <c r="R31" s="34">
        <f>SUM('Cash Flow Statement'!$D31:$P31)</f>
        <v>0</v>
      </c>
      <c r="S31" s="35"/>
    </row>
    <row r="32" spans="2:19" ht="17.25" customHeight="1">
      <c r="B32" s="31" t="s">
        <v>20</v>
      </c>
      <c r="C32" s="4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3"/>
      <c r="R32" s="34">
        <f>SUM('Cash Flow Statement'!$D32:$P32)</f>
        <v>0</v>
      </c>
      <c r="S32" s="35"/>
    </row>
    <row r="33" spans="2:19" ht="17.25" customHeight="1">
      <c r="B33" s="31" t="s">
        <v>21</v>
      </c>
      <c r="C33" s="4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3"/>
      <c r="R33" s="34">
        <f>SUM('Cash Flow Statement'!$D33:$P33)</f>
        <v>0</v>
      </c>
      <c r="S33" s="35"/>
    </row>
    <row r="34" spans="2:19" ht="17.25" customHeight="1">
      <c r="B34" s="31" t="s">
        <v>22</v>
      </c>
      <c r="C34" s="4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3"/>
      <c r="R34" s="34">
        <f>SUM('Cash Flow Statement'!$D34:$P34)</f>
        <v>0</v>
      </c>
      <c r="S34" s="35"/>
    </row>
    <row r="35" spans="2:19" ht="17.25" customHeight="1">
      <c r="B35" s="31" t="s">
        <v>22</v>
      </c>
      <c r="C35" s="4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3"/>
      <c r="R35" s="34">
        <f>SUM('Cash Flow Statement'!$D35:$P35)</f>
        <v>0</v>
      </c>
      <c r="S35" s="35"/>
    </row>
    <row r="36" spans="2:19" ht="17.25" customHeight="1">
      <c r="B36" s="31" t="s">
        <v>23</v>
      </c>
      <c r="C36" s="4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3"/>
      <c r="R36" s="34">
        <f>SUM('Cash Flow Statement'!$D36:$P36)</f>
        <v>0</v>
      </c>
      <c r="S36" s="35"/>
    </row>
    <row r="37" spans="2:19" ht="17.25" customHeight="1">
      <c r="B37" s="36" t="s">
        <v>28</v>
      </c>
      <c r="C37" s="4"/>
      <c r="D37" s="37">
        <f aca="true" t="shared" si="3" ref="D37:P37">SUBTOTAL(109,D16:D36)</f>
        <v>0</v>
      </c>
      <c r="E37" s="37">
        <f t="shared" si="3"/>
        <v>400</v>
      </c>
      <c r="F37" s="37">
        <f t="shared" si="3"/>
        <v>0</v>
      </c>
      <c r="G37" s="37">
        <f t="shared" si="3"/>
        <v>226</v>
      </c>
      <c r="H37" s="37">
        <f t="shared" si="3"/>
        <v>0</v>
      </c>
      <c r="I37" s="37">
        <f t="shared" si="3"/>
        <v>0</v>
      </c>
      <c r="J37" s="37">
        <f t="shared" si="3"/>
        <v>0</v>
      </c>
      <c r="K37" s="37">
        <f t="shared" si="3"/>
        <v>0</v>
      </c>
      <c r="L37" s="37">
        <f t="shared" si="3"/>
        <v>0</v>
      </c>
      <c r="M37" s="37">
        <f t="shared" si="3"/>
        <v>0</v>
      </c>
      <c r="N37" s="37">
        <f t="shared" si="3"/>
        <v>0</v>
      </c>
      <c r="O37" s="37">
        <f t="shared" si="3"/>
        <v>0</v>
      </c>
      <c r="P37" s="37">
        <f t="shared" si="3"/>
        <v>0</v>
      </c>
      <c r="Q37" s="38"/>
      <c r="R37" s="37">
        <f>SUBTOTAL(109,R16:R36)</f>
        <v>626</v>
      </c>
      <c r="S37" s="39"/>
    </row>
    <row r="38" spans="2:19" ht="17.25" customHeight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</row>
    <row r="39" spans="2:19" s="41" customFormat="1" ht="17.25" customHeight="1">
      <c r="B39" s="30" t="s">
        <v>31</v>
      </c>
      <c r="C39" s="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4"/>
      <c r="R39" s="2"/>
      <c r="S39" s="2"/>
    </row>
    <row r="40" spans="2:19" ht="17.25" customHeight="1">
      <c r="B40" s="31" t="s">
        <v>24</v>
      </c>
      <c r="C40" s="4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42"/>
      <c r="R40" s="34">
        <f>SUM('Cash Flow Statement'!$D40:$P40)</f>
        <v>0</v>
      </c>
      <c r="S40" s="35"/>
    </row>
    <row r="41" spans="2:19" ht="17.25" customHeight="1">
      <c r="B41" s="31" t="s">
        <v>25</v>
      </c>
      <c r="C41" s="4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42"/>
      <c r="R41" s="34">
        <f>SUM('Cash Flow Statement'!$D41:$P41)</f>
        <v>0</v>
      </c>
      <c r="S41" s="35"/>
    </row>
    <row r="42" spans="2:19" ht="17.25" customHeight="1">
      <c r="B42" s="31" t="s">
        <v>26</v>
      </c>
      <c r="C42" s="4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42"/>
      <c r="R42" s="34">
        <f>SUM('Cash Flow Statement'!$D42:$P42)</f>
        <v>0</v>
      </c>
      <c r="S42" s="35"/>
    </row>
    <row r="43" spans="2:19" ht="17.25" customHeight="1">
      <c r="B43" s="31" t="s">
        <v>38</v>
      </c>
      <c r="C43" s="4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42"/>
      <c r="R43" s="34">
        <f>SUM('Cash Flow Statement'!$D43:$P43)</f>
        <v>0</v>
      </c>
      <c r="S43" s="35"/>
    </row>
    <row r="44" spans="2:19" ht="17.25" customHeight="1">
      <c r="B44" s="31" t="s">
        <v>39</v>
      </c>
      <c r="C44" s="4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42"/>
      <c r="R44" s="34">
        <f>SUM('Cash Flow Statement'!$D44:$P44)</f>
        <v>0</v>
      </c>
      <c r="S44" s="35"/>
    </row>
    <row r="45" spans="2:19" ht="17.25" customHeight="1">
      <c r="B45" s="36" t="s">
        <v>28</v>
      </c>
      <c r="C45" s="4"/>
      <c r="D45" s="37">
        <f aca="true" t="shared" si="4" ref="D45:P45">SUBTOTAL(109,D40:D44)</f>
        <v>0</v>
      </c>
      <c r="E45" s="37">
        <f t="shared" si="4"/>
        <v>0</v>
      </c>
      <c r="F45" s="37">
        <f t="shared" si="4"/>
        <v>0</v>
      </c>
      <c r="G45" s="37">
        <f t="shared" si="4"/>
        <v>0</v>
      </c>
      <c r="H45" s="37">
        <f t="shared" si="4"/>
        <v>0</v>
      </c>
      <c r="I45" s="37">
        <f t="shared" si="4"/>
        <v>0</v>
      </c>
      <c r="J45" s="37">
        <f t="shared" si="4"/>
        <v>0</v>
      </c>
      <c r="K45" s="37">
        <f t="shared" si="4"/>
        <v>0</v>
      </c>
      <c r="L45" s="37">
        <f t="shared" si="4"/>
        <v>0</v>
      </c>
      <c r="M45" s="37">
        <f t="shared" si="4"/>
        <v>0</v>
      </c>
      <c r="N45" s="37">
        <f t="shared" si="4"/>
        <v>0</v>
      </c>
      <c r="O45" s="37">
        <f t="shared" si="4"/>
        <v>0</v>
      </c>
      <c r="P45" s="37">
        <f t="shared" si="4"/>
        <v>0</v>
      </c>
      <c r="Q45" s="43"/>
      <c r="R45" s="37">
        <f>SUBTOTAL(109,R40:R44)</f>
        <v>0</v>
      </c>
      <c r="S45" s="44"/>
    </row>
    <row r="46" spans="2:19" ht="17.25" customHeight="1">
      <c r="B46" s="26" t="s">
        <v>32</v>
      </c>
      <c r="C46" s="4"/>
      <c r="D46" s="27">
        <f>SUM('Cash Flow Statement'!$D$16:$D$36,'Cash Flow Statement'!$D$40:$D$44)</f>
        <v>0</v>
      </c>
      <c r="E46" s="27">
        <f>SUM('Cash Flow Statement'!$E$16:$E$36,'Cash Flow Statement'!$E$40:$E$44)</f>
        <v>400</v>
      </c>
      <c r="F46" s="27">
        <f>SUM('Cash Flow Statement'!$F$16:$F$36,'Cash Flow Statement'!$F$40:$F$44)</f>
        <v>0</v>
      </c>
      <c r="G46" s="27">
        <f>SUM('Cash Flow Statement'!$G$16:$G$36,'Cash Flow Statement'!$G$40:$G$44)</f>
        <v>226</v>
      </c>
      <c r="H46" s="27">
        <f>SUM('Cash Flow Statement'!$H$16:$H$36,'Cash Flow Statement'!$H$40:$H$44)</f>
        <v>0</v>
      </c>
      <c r="I46" s="27">
        <f>SUM('Cash Flow Statement'!$I$16:$I$36,'Cash Flow Statement'!$I$40:$I$44)</f>
        <v>0</v>
      </c>
      <c r="J46" s="27">
        <f>SUM('Cash Flow Statement'!$J$16:$J$36,'Cash Flow Statement'!$J$40:$J$44)</f>
        <v>0</v>
      </c>
      <c r="K46" s="27">
        <f>SUM('Cash Flow Statement'!$K$16:$K$36,'Cash Flow Statement'!$K$40:$K$44)</f>
        <v>0</v>
      </c>
      <c r="L46" s="27">
        <f>SUM('Cash Flow Statement'!$L$16:$L$36,'Cash Flow Statement'!$L$40:$L$44)</f>
        <v>0</v>
      </c>
      <c r="M46" s="27">
        <f>SUM('Cash Flow Statement'!$M$16:$M$36,'Cash Flow Statement'!$M$40:$M$44)</f>
        <v>0</v>
      </c>
      <c r="N46" s="27">
        <f>SUM('Cash Flow Statement'!$N$16:$N$36,'Cash Flow Statement'!$N$40:$N$44)</f>
        <v>0</v>
      </c>
      <c r="O46" s="27">
        <f>SUM('Cash Flow Statement'!$O$16:$O$36,'Cash Flow Statement'!$O$40:$O$44)</f>
        <v>0</v>
      </c>
      <c r="P46" s="27">
        <f>SUM('Cash Flow Statement'!$P$16:$P$36,'Cash Flow Statement'!$P$40:$P$44)</f>
        <v>0</v>
      </c>
      <c r="Q46" s="4"/>
      <c r="R46" s="27">
        <f>SUM('Cash Flow Statement'!$R$16:$R$36,'Cash Flow Statement'!$R$40:$R$44)</f>
        <v>626</v>
      </c>
      <c r="S46" s="45"/>
    </row>
    <row r="47" spans="2:19" s="46" customFormat="1" ht="17.25" customHeight="1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</row>
    <row r="48" spans="2:19" ht="17.25" customHeight="1">
      <c r="B48" s="26" t="s">
        <v>27</v>
      </c>
      <c r="C48" s="4"/>
      <c r="D48" s="27">
        <f aca="true" t="shared" si="5" ref="D48:P48">D13-D46</f>
        <v>100</v>
      </c>
      <c r="E48" s="27">
        <f t="shared" si="5"/>
        <v>-125</v>
      </c>
      <c r="F48" s="27" t="e">
        <f t="shared" si="5"/>
        <v>#NAME?</v>
      </c>
      <c r="G48" s="27" t="e">
        <f t="shared" si="5"/>
        <v>#NAME?</v>
      </c>
      <c r="H48" s="27" t="e">
        <f t="shared" si="5"/>
        <v>#NAME?</v>
      </c>
      <c r="I48" s="27" t="e">
        <f t="shared" si="5"/>
        <v>#NAME?</v>
      </c>
      <c r="J48" s="27" t="e">
        <f t="shared" si="5"/>
        <v>#NAME?</v>
      </c>
      <c r="K48" s="27" t="e">
        <f t="shared" si="5"/>
        <v>#NAME?</v>
      </c>
      <c r="L48" s="27" t="e">
        <f t="shared" si="5"/>
        <v>#NAME?</v>
      </c>
      <c r="M48" s="27" t="e">
        <f t="shared" si="5"/>
        <v>#NAME?</v>
      </c>
      <c r="N48" s="27" t="e">
        <f t="shared" si="5"/>
        <v>#NAME?</v>
      </c>
      <c r="O48" s="27" t="e">
        <f t="shared" si="5"/>
        <v>#NAME?</v>
      </c>
      <c r="P48" s="27" t="e">
        <f t="shared" si="5"/>
        <v>#NAME?</v>
      </c>
      <c r="Q48" s="4"/>
      <c r="R48" s="27" t="e">
        <f>R13-R46</f>
        <v>#NAME?</v>
      </c>
      <c r="S48" s="45"/>
    </row>
  </sheetData>
  <sheetProtection/>
  <mergeCells count="3">
    <mergeCell ref="B14:S14"/>
    <mergeCell ref="B38:S38"/>
    <mergeCell ref="B47:S47"/>
  </mergeCells>
  <conditionalFormatting sqref="E6:P6">
    <cfRule type="expression" priority="3" dxfId="10">
      <formula>E6&lt;0</formula>
    </cfRule>
  </conditionalFormatting>
  <conditionalFormatting sqref="E48:P48">
    <cfRule type="expression" priority="2" dxfId="10">
      <formula>E48&lt;0</formula>
    </cfRule>
  </conditionalFormatting>
  <conditionalFormatting sqref="E13:P13">
    <cfRule type="expression" priority="1" dxfId="10">
      <formula>E13&lt;0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2014-01-23T14:17:57Z</dcterms:created>
  <dcterms:modified xsi:type="dcterms:W3CDTF">2014-10-14T23:22:45Z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TC031076379991</vt:lpwstr>
  </property>
</Properties>
</file>